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<sst xmlns="http://schemas.openxmlformats.org/spreadsheetml/2006/main" count="122" uniqueCount="90">
  <si>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</si>
  <si>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</si>
  <si>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</si>
  <si>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</si>
  <si>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</si>
  <si>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</si>
  <si>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</si>
  <si>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</si>
  <si>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</si>
  <si>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</si>
  <si>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</si>
  <si>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</si>
  <si>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</si>
  <si>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</si>
  <si>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</si>
  <si>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</si>
  <si>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</si>
  <si>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</si>
  <si>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</si>
  <si>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</si>
  <si>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</si>
  <si>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</si>
  <si>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</si>
  <si>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</si>
  <si>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</si>
  <si>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</si>
  <si>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</si>
  <si>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</si>
  <si>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</si>
  <si>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</si>
  <si>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</si>
  <si>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</si>
  <si>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</si>
  <si>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</si>
  <si>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</si>
  <si>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</si>
  <si>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</si>
  <si>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</si>
  <si>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</si>
  <si>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</si>
  <si>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</si>
  <si>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</si>
  <si>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</si>
  <si>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</si>
  <si>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</si>
  <si>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</si>
  <si>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</si>
  <si>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</si>
  <si>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</si>
  <si>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</si>
  <si>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</si>
  <si>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</si>
  <si>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</si>
  <si>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</si>
  <si>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</si>
  <si>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</si>
  <si>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</si>
  <si>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</si>
  <si>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</si>
  <si>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</si>
  <si>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Upper Type Homerian AK</t>
  </si>
  <si>
    <t>Populus trichocarpa</t>
  </si>
  <si>
    <t>Populus washoensis 00,95</t>
  </si>
  <si>
    <t>Salix kachemakensis 00,01,97</t>
  </si>
  <si>
    <t>Vaccinium 94,02</t>
  </si>
  <si>
    <t>Alnus adumbrata 94,98,01,02</t>
  </si>
  <si>
    <t>Populus lindgreni 94</t>
  </si>
  <si>
    <t>Salix tanai 94</t>
  </si>
  <si>
    <t>Salix homerensis 94,96</t>
  </si>
  <si>
    <t>Vaccinium #2 94</t>
  </si>
  <si>
    <t>Sorbaria 94</t>
  </si>
  <si>
    <t>Spiraea weaveri 51,94,98</t>
  </si>
  <si>
    <t>Lonicera 95,02</t>
  </si>
  <si>
    <t>Rubus 95</t>
  </si>
  <si>
    <t>Diervilla 97</t>
  </si>
  <si>
    <t>Alnus corylina 98</t>
  </si>
  <si>
    <t>Betula 98</t>
  </si>
  <si>
    <t>Arctostaphylos 98</t>
  </si>
  <si>
    <t>Prunus minima 00</t>
  </si>
  <si>
    <t>Salix confirmata 00</t>
  </si>
  <si>
    <t>Salix alaskana 5820</t>
  </si>
  <si>
    <t>Ostryopsis obsoleta 5820</t>
  </si>
  <si>
    <t>Rhodoendron hopkinsii 5820</t>
  </si>
  <si>
    <t>Crataegus 02</t>
  </si>
  <si>
    <t>Gaultheria 95</t>
  </si>
  <si>
    <t>Indet. 94</t>
  </si>
  <si>
    <t>Reference: Wolfe, 1994b</t>
  </si>
  <si>
    <t>59.6°</t>
  </si>
  <si>
    <t xml:space="preserve">Reported age Neogene ~9 Ma, assumed age 9 Ma, Palaeolatitude 66 - 68 °N </t>
  </si>
  <si>
    <t xml:space="preserve"> -151.5°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</si>
</sst>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"/>
      <selection pane="topRight" activeCell="I3" sqref="I3"/>
      <selection pane="bottomLeft" activeCell="B7" sqref="B7:B104"/>
      <selection pane="bottomRight" activeCell="I3" sqref="I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86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 t="s">
        <v>87</v>
      </c>
      <c r="E3" s="51" t="s">
        <v>89</v>
      </c>
      <c r="F3" s="50"/>
      <c r="G3" s="52"/>
      <c r="H3" s="48">
        <f>AQ114</f>
        <v>0.9885714285714285</v>
      </c>
      <c r="I3" s="64" t="s">
        <v>88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C7">
        <v>1</v>
      </c>
      <c r="F7">
        <v>0.5</v>
      </c>
      <c r="H7">
        <v>1</v>
      </c>
      <c r="P7">
        <v>1</v>
      </c>
      <c r="V7">
        <v>1</v>
      </c>
      <c r="Y7">
        <v>1</v>
      </c>
      <c r="AB7">
        <v>1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C8">
        <v>1</v>
      </c>
      <c r="G8">
        <v>0.5</v>
      </c>
      <c r="H8">
        <v>1</v>
      </c>
      <c r="O8">
        <v>0.5</v>
      </c>
      <c r="P8">
        <v>0.5</v>
      </c>
      <c r="U8">
        <v>1</v>
      </c>
      <c r="X8">
        <v>1</v>
      </c>
      <c r="AA8">
        <v>0.5</v>
      </c>
      <c r="AB8">
        <v>0.5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0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H9">
        <v>1</v>
      </c>
      <c r="N9">
        <v>0.25</v>
      </c>
      <c r="O9">
        <v>0.25</v>
      </c>
      <c r="P9">
        <v>0.25</v>
      </c>
      <c r="Q9">
        <v>0.25</v>
      </c>
      <c r="V9">
        <v>1</v>
      </c>
      <c r="Y9">
        <v>1</v>
      </c>
      <c r="AC9">
        <v>0.33</v>
      </c>
      <c r="AD9">
        <v>0.33</v>
      </c>
      <c r="AE9">
        <v>0.33</v>
      </c>
      <c r="AG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0</v>
      </c>
      <c r="AU9">
        <f t="shared" si="14"/>
        <v>0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1</v>
      </c>
      <c r="BS9">
        <f t="shared" si="38"/>
        <v>1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I10">
        <v>1</v>
      </c>
      <c r="M10">
        <v>1</v>
      </c>
      <c r="V10">
        <v>1</v>
      </c>
      <c r="Y10">
        <v>1</v>
      </c>
      <c r="AC10">
        <v>1</v>
      </c>
      <c r="AG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F11">
        <v>1</v>
      </c>
      <c r="G11">
        <v>1</v>
      </c>
      <c r="H11">
        <v>0.5</v>
      </c>
      <c r="I11">
        <v>0.5</v>
      </c>
      <c r="J11">
        <v>1</v>
      </c>
      <c r="O11">
        <v>0.5</v>
      </c>
      <c r="P11">
        <v>0.5</v>
      </c>
      <c r="U11">
        <v>1</v>
      </c>
      <c r="X11">
        <v>1</v>
      </c>
      <c r="AB11">
        <v>1</v>
      </c>
      <c r="AH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1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66</v>
      </c>
      <c r="C12">
        <v>1</v>
      </c>
      <c r="F12">
        <v>0.5</v>
      </c>
      <c r="G12">
        <v>0.5</v>
      </c>
      <c r="H12">
        <v>1</v>
      </c>
      <c r="Q12">
        <v>1</v>
      </c>
      <c r="U12">
        <v>1</v>
      </c>
      <c r="X12">
        <v>0.5</v>
      </c>
      <c r="Y12">
        <v>0.5</v>
      </c>
      <c r="AA12">
        <v>0.5</v>
      </c>
      <c r="AB12">
        <v>0.5</v>
      </c>
      <c r="AH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1</v>
      </c>
      <c r="BM12">
        <f t="shared" si="32"/>
        <v>1</v>
      </c>
      <c r="BN12">
        <f t="shared" si="33"/>
        <v>0</v>
      </c>
      <c r="BO12">
        <f t="shared" si="34"/>
        <v>1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67</v>
      </c>
      <c r="C13">
        <v>1</v>
      </c>
      <c r="H13">
        <v>1</v>
      </c>
      <c r="P13">
        <v>1</v>
      </c>
      <c r="V13">
        <v>1</v>
      </c>
      <c r="Y13">
        <v>1</v>
      </c>
      <c r="AD13">
        <v>1</v>
      </c>
      <c r="AG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0</v>
      </c>
      <c r="AU13">
        <f t="shared" si="14"/>
        <v>0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68</v>
      </c>
      <c r="C14">
        <v>1</v>
      </c>
      <c r="H14">
        <v>1</v>
      </c>
      <c r="O14">
        <v>0.5</v>
      </c>
      <c r="P14">
        <v>0.5</v>
      </c>
      <c r="V14">
        <v>1</v>
      </c>
      <c r="Y14">
        <v>1</v>
      </c>
      <c r="AC14">
        <v>1</v>
      </c>
      <c r="AG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0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69</v>
      </c>
      <c r="C15">
        <v>1</v>
      </c>
      <c r="E15">
        <v>1</v>
      </c>
      <c r="N15">
        <v>1</v>
      </c>
      <c r="U15">
        <v>1</v>
      </c>
      <c r="Y15">
        <v>0.5</v>
      </c>
      <c r="Z15">
        <v>0.5</v>
      </c>
      <c r="AB15">
        <v>0.5</v>
      </c>
      <c r="AC15">
        <v>0.5</v>
      </c>
      <c r="AG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70</v>
      </c>
      <c r="C16">
        <v>1</v>
      </c>
      <c r="F16">
        <v>1</v>
      </c>
      <c r="G16">
        <v>1</v>
      </c>
      <c r="I16">
        <v>1</v>
      </c>
      <c r="J16">
        <v>1</v>
      </c>
      <c r="O16">
        <v>1</v>
      </c>
      <c r="V16">
        <v>1</v>
      </c>
      <c r="Y16">
        <v>1</v>
      </c>
      <c r="AC16">
        <v>1</v>
      </c>
      <c r="AH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0</v>
      </c>
      <c r="AW16">
        <f t="shared" si="16"/>
        <v>1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71</v>
      </c>
      <c r="C17">
        <v>1</v>
      </c>
      <c r="F17">
        <v>0.5</v>
      </c>
      <c r="G17">
        <v>0.5</v>
      </c>
      <c r="I17">
        <v>1</v>
      </c>
      <c r="N17">
        <v>0.5</v>
      </c>
      <c r="O17">
        <v>0.5</v>
      </c>
      <c r="U17">
        <v>1</v>
      </c>
      <c r="Y17">
        <v>1</v>
      </c>
      <c r="AB17">
        <v>1</v>
      </c>
      <c r="AG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72</v>
      </c>
      <c r="C18">
        <v>1</v>
      </c>
      <c r="E18">
        <v>1</v>
      </c>
      <c r="O18">
        <v>1</v>
      </c>
      <c r="V18">
        <v>1</v>
      </c>
      <c r="Y18">
        <v>1</v>
      </c>
      <c r="AC18">
        <v>1</v>
      </c>
      <c r="AH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73</v>
      </c>
      <c r="C19">
        <v>1</v>
      </c>
      <c r="F19">
        <v>1</v>
      </c>
      <c r="G19">
        <v>1</v>
      </c>
      <c r="I19">
        <v>1</v>
      </c>
      <c r="J19">
        <v>1</v>
      </c>
      <c r="Q19">
        <v>1</v>
      </c>
      <c r="X19">
        <v>1</v>
      </c>
      <c r="AB19">
        <v>1</v>
      </c>
      <c r="AH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0</v>
      </c>
      <c r="BL19">
        <f t="shared" si="31"/>
        <v>1</v>
      </c>
      <c r="BM19">
        <f t="shared" si="32"/>
        <v>0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0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74</v>
      </c>
      <c r="C20">
        <v>1</v>
      </c>
      <c r="F20">
        <v>1</v>
      </c>
      <c r="G20">
        <v>1</v>
      </c>
      <c r="I20">
        <v>1</v>
      </c>
      <c r="O20">
        <v>1</v>
      </c>
      <c r="W20">
        <v>1</v>
      </c>
      <c r="X20">
        <v>1</v>
      </c>
      <c r="AC20">
        <v>1</v>
      </c>
      <c r="AH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1</v>
      </c>
      <c r="BM20">
        <f t="shared" si="32"/>
        <v>0</v>
      </c>
      <c r="BN20">
        <f t="shared" si="33"/>
        <v>0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0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75</v>
      </c>
      <c r="C21">
        <v>1</v>
      </c>
      <c r="F21">
        <v>1</v>
      </c>
      <c r="G21">
        <v>1</v>
      </c>
      <c r="I21">
        <v>1</v>
      </c>
      <c r="J21">
        <v>1</v>
      </c>
      <c r="O21">
        <v>1</v>
      </c>
      <c r="V21">
        <v>1</v>
      </c>
      <c r="X21">
        <v>1</v>
      </c>
      <c r="AB21">
        <v>1</v>
      </c>
      <c r="AH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1</v>
      </c>
      <c r="BM21">
        <f t="shared" si="32"/>
        <v>0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76</v>
      </c>
      <c r="C22">
        <v>1</v>
      </c>
      <c r="F22">
        <v>1</v>
      </c>
      <c r="G22">
        <v>1</v>
      </c>
      <c r="I22">
        <v>1</v>
      </c>
      <c r="J22">
        <v>1</v>
      </c>
      <c r="O22">
        <v>1</v>
      </c>
      <c r="W22">
        <v>1</v>
      </c>
      <c r="Y22">
        <v>1</v>
      </c>
      <c r="AB22">
        <v>1</v>
      </c>
      <c r="AH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77</v>
      </c>
      <c r="C23">
        <v>1</v>
      </c>
      <c r="E23">
        <v>1</v>
      </c>
      <c r="O23">
        <v>1</v>
      </c>
      <c r="U23">
        <v>1</v>
      </c>
      <c r="Y23">
        <v>1</v>
      </c>
      <c r="AB23">
        <v>1</v>
      </c>
      <c r="AG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78</v>
      </c>
      <c r="C24">
        <v>1</v>
      </c>
      <c r="F24">
        <v>1</v>
      </c>
      <c r="G24">
        <v>1</v>
      </c>
      <c r="I24">
        <v>1</v>
      </c>
      <c r="J24">
        <v>1</v>
      </c>
      <c r="O24">
        <v>1</v>
      </c>
      <c r="V24">
        <v>1</v>
      </c>
      <c r="Y24">
        <v>1</v>
      </c>
      <c r="AB24">
        <v>1</v>
      </c>
      <c r="AG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0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79</v>
      </c>
      <c r="C25">
        <v>1</v>
      </c>
      <c r="H25">
        <v>1</v>
      </c>
      <c r="N25">
        <v>0.5</v>
      </c>
      <c r="O25">
        <v>0.5</v>
      </c>
      <c r="V25">
        <v>1</v>
      </c>
      <c r="Y25">
        <v>1</v>
      </c>
      <c r="AC25">
        <v>1</v>
      </c>
      <c r="AG2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0</v>
      </c>
      <c r="AU25">
        <f t="shared" si="14"/>
        <v>0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80</v>
      </c>
      <c r="C26">
        <v>1</v>
      </c>
      <c r="H26">
        <v>1</v>
      </c>
      <c r="N26">
        <v>1</v>
      </c>
      <c r="V26">
        <v>1</v>
      </c>
      <c r="Y26">
        <v>1</v>
      </c>
      <c r="AB26">
        <v>1</v>
      </c>
      <c r="AG26">
        <v>0.5</v>
      </c>
      <c r="AH26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0</v>
      </c>
      <c r="AU26">
        <f t="shared" si="14"/>
        <v>0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81</v>
      </c>
      <c r="C27">
        <v>1</v>
      </c>
      <c r="F27">
        <v>1</v>
      </c>
      <c r="G27">
        <v>1</v>
      </c>
      <c r="I27">
        <v>1</v>
      </c>
      <c r="J27">
        <v>1</v>
      </c>
      <c r="O27">
        <v>0.33</v>
      </c>
      <c r="P27">
        <v>0.33</v>
      </c>
      <c r="Q27">
        <v>0.33</v>
      </c>
      <c r="W27">
        <v>1</v>
      </c>
      <c r="Y27">
        <v>1</v>
      </c>
      <c r="AB27">
        <v>1</v>
      </c>
      <c r="AH27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82</v>
      </c>
      <c r="C28">
        <v>1</v>
      </c>
      <c r="E28">
        <v>1</v>
      </c>
      <c r="P28">
        <v>1</v>
      </c>
      <c r="V28">
        <v>1</v>
      </c>
      <c r="Y28">
        <v>1</v>
      </c>
      <c r="AC28">
        <v>1</v>
      </c>
      <c r="AG28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83</v>
      </c>
      <c r="C29">
        <v>0.5</v>
      </c>
      <c r="D29">
        <v>0.5</v>
      </c>
      <c r="F29">
        <v>1</v>
      </c>
      <c r="G29">
        <v>1.5</v>
      </c>
      <c r="H29">
        <v>0.5</v>
      </c>
      <c r="I29">
        <v>1</v>
      </c>
      <c r="J29">
        <v>1</v>
      </c>
      <c r="O29">
        <v>1</v>
      </c>
      <c r="U29">
        <v>1</v>
      </c>
      <c r="X29">
        <v>1</v>
      </c>
      <c r="AB29">
        <v>1</v>
      </c>
      <c r="AG29">
        <v>0.5</v>
      </c>
      <c r="AH29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1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1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84</v>
      </c>
      <c r="C30">
        <v>1</v>
      </c>
      <c r="F30">
        <v>1</v>
      </c>
      <c r="G30">
        <v>0.5</v>
      </c>
      <c r="H30">
        <v>1</v>
      </c>
      <c r="N30">
        <v>1</v>
      </c>
      <c r="U30">
        <v>1</v>
      </c>
      <c r="Y30">
        <v>1</v>
      </c>
      <c r="AB30">
        <v>1</v>
      </c>
      <c r="AH30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1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85</v>
      </c>
      <c r="C31">
        <v>1</v>
      </c>
      <c r="E31">
        <v>1</v>
      </c>
      <c r="M31">
        <v>1</v>
      </c>
      <c r="U31">
        <v>1</v>
      </c>
      <c r="X31">
        <v>1</v>
      </c>
      <c r="AC31">
        <v>0.5</v>
      </c>
      <c r="AD31">
        <v>0.5</v>
      </c>
      <c r="AG31">
        <v>0.5</v>
      </c>
      <c r="AH31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1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0</v>
      </c>
      <c r="BK31">
        <f t="shared" si="30"/>
        <v>0</v>
      </c>
      <c r="BL31">
        <f t="shared" si="31"/>
        <v>1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1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0</v>
      </c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25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25</v>
      </c>
      <c r="AR108" s="7">
        <f t="shared" si="91"/>
        <v>25</v>
      </c>
      <c r="AS108" s="7">
        <f t="shared" si="91"/>
        <v>5</v>
      </c>
      <c r="AT108" s="7">
        <f t="shared" si="91"/>
        <v>13</v>
      </c>
      <c r="AU108" s="7">
        <f t="shared" si="91"/>
        <v>13</v>
      </c>
      <c r="AV108" s="7">
        <f t="shared" si="91"/>
        <v>11</v>
      </c>
      <c r="AW108" s="7">
        <f t="shared" si="91"/>
        <v>11</v>
      </c>
      <c r="AX108" s="7">
        <f t="shared" si="91"/>
        <v>8</v>
      </c>
      <c r="AY108" s="7">
        <f t="shared" si="91"/>
        <v>0</v>
      </c>
      <c r="AZ108" s="7">
        <f t="shared" si="91"/>
        <v>0</v>
      </c>
      <c r="BA108" s="7">
        <f t="shared" si="91"/>
        <v>2</v>
      </c>
      <c r="BB108" s="7">
        <f t="shared" si="91"/>
        <v>6</v>
      </c>
      <c r="BC108" s="7">
        <f t="shared" si="91"/>
        <v>15</v>
      </c>
      <c r="BD108" s="7">
        <f t="shared" si="91"/>
        <v>8</v>
      </c>
      <c r="BE108" s="7">
        <f t="shared" si="91"/>
        <v>4</v>
      </c>
      <c r="BF108" s="7">
        <f t="shared" si="91"/>
        <v>0</v>
      </c>
      <c r="BG108" s="7">
        <f t="shared" si="91"/>
        <v>0</v>
      </c>
      <c r="BH108" s="7">
        <f t="shared" si="91"/>
        <v>0</v>
      </c>
      <c r="BI108" s="7">
        <f t="shared" si="91"/>
        <v>9</v>
      </c>
      <c r="BJ108" s="7">
        <f t="shared" si="91"/>
        <v>12</v>
      </c>
      <c r="BK108" s="7">
        <f t="shared" si="91"/>
        <v>3</v>
      </c>
      <c r="BL108" s="7">
        <f t="shared" si="91"/>
        <v>8</v>
      </c>
      <c r="BM108" s="7">
        <f t="shared" si="91"/>
        <v>18</v>
      </c>
      <c r="BN108" s="7">
        <f t="shared" si="91"/>
        <v>1</v>
      </c>
      <c r="BO108" s="7">
        <f t="shared" si="91"/>
        <v>2</v>
      </c>
      <c r="BP108" s="7">
        <f t="shared" si="91"/>
        <v>15</v>
      </c>
      <c r="BQ108" s="7">
        <f t="shared" si="91"/>
        <v>10</v>
      </c>
      <c r="BR108" s="7">
        <f t="shared" si="91"/>
        <v>3</v>
      </c>
      <c r="BS108" s="7">
        <f t="shared" si="91"/>
        <v>1</v>
      </c>
      <c r="BT108" s="7">
        <f t="shared" si="91"/>
        <v>0</v>
      </c>
      <c r="BU108" s="7">
        <f t="shared" si="91"/>
        <v>13</v>
      </c>
      <c r="BV108" s="7">
        <f t="shared" si="91"/>
        <v>15</v>
      </c>
      <c r="BW108" s="8" t="s">
        <v>39</v>
      </c>
      <c r="BX108" s="8">
        <f>SUM(BX7:BX107)</f>
        <v>25</v>
      </c>
      <c r="BY108" s="8">
        <f aca="true" t="shared" si="92" ref="BY108:CD108">SUM(BY7:BY107)</f>
        <v>25</v>
      </c>
      <c r="BZ108" s="8">
        <f t="shared" si="92"/>
        <v>25</v>
      </c>
      <c r="CA108" s="8">
        <f t="shared" si="92"/>
        <v>24</v>
      </c>
      <c r="CB108" s="8">
        <f t="shared" si="92"/>
        <v>25</v>
      </c>
      <c r="CC108" s="8">
        <f t="shared" si="92"/>
        <v>25</v>
      </c>
      <c r="CD108" s="8">
        <f t="shared" si="92"/>
        <v>25</v>
      </c>
    </row>
    <row r="109" spans="1:40" ht="12.75">
      <c r="A109" s="7"/>
      <c r="B109" s="57" t="s">
        <v>40</v>
      </c>
      <c r="C109" s="8"/>
      <c r="D109" s="58">
        <f>SUM(D7:D107)</f>
        <v>0.5</v>
      </c>
      <c r="E109" s="1">
        <f aca="true" t="shared" si="93" ref="E109:AH109">SUM(E7:E107)</f>
        <v>5</v>
      </c>
      <c r="F109" s="1">
        <f>SUM(F7:F107)</f>
        <v>11.5</v>
      </c>
      <c r="G109" s="1">
        <f t="shared" si="93"/>
        <v>11.5</v>
      </c>
      <c r="H109" s="1">
        <f t="shared" si="93"/>
        <v>10</v>
      </c>
      <c r="I109" s="1">
        <f t="shared" si="93"/>
        <v>10.5</v>
      </c>
      <c r="J109" s="58">
        <f t="shared" si="93"/>
        <v>8</v>
      </c>
      <c r="K109" s="1">
        <f t="shared" si="93"/>
        <v>0</v>
      </c>
      <c r="L109" s="1">
        <f t="shared" si="93"/>
        <v>0</v>
      </c>
      <c r="M109" s="1">
        <f t="shared" si="93"/>
        <v>2</v>
      </c>
      <c r="N109" s="1">
        <f t="shared" si="93"/>
        <v>4.25</v>
      </c>
      <c r="O109" s="1">
        <f t="shared" si="93"/>
        <v>11.08</v>
      </c>
      <c r="P109" s="1">
        <f t="shared" si="93"/>
        <v>5.08</v>
      </c>
      <c r="Q109" s="1">
        <f t="shared" si="93"/>
        <v>2.58</v>
      </c>
      <c r="R109" s="1">
        <f t="shared" si="93"/>
        <v>0</v>
      </c>
      <c r="S109" s="58">
        <f t="shared" si="93"/>
        <v>0</v>
      </c>
      <c r="T109" s="1">
        <f t="shared" si="93"/>
        <v>0</v>
      </c>
      <c r="U109" s="1">
        <f t="shared" si="93"/>
        <v>9</v>
      </c>
      <c r="V109" s="1">
        <f t="shared" si="93"/>
        <v>12</v>
      </c>
      <c r="W109" s="58">
        <f t="shared" si="93"/>
        <v>3</v>
      </c>
      <c r="X109" s="1">
        <f t="shared" si="93"/>
        <v>7.5</v>
      </c>
      <c r="Y109" s="1">
        <f t="shared" si="93"/>
        <v>17</v>
      </c>
      <c r="Z109" s="58">
        <f t="shared" si="93"/>
        <v>0.5</v>
      </c>
      <c r="AA109" s="1">
        <f t="shared" si="93"/>
        <v>1</v>
      </c>
      <c r="AB109" s="1">
        <f t="shared" si="93"/>
        <v>13.5</v>
      </c>
      <c r="AC109" s="1">
        <f t="shared" si="93"/>
        <v>8.33</v>
      </c>
      <c r="AD109" s="1">
        <f t="shared" si="93"/>
        <v>1.83</v>
      </c>
      <c r="AE109" s="58">
        <f t="shared" si="93"/>
        <v>0.33</v>
      </c>
      <c r="AF109" s="1">
        <f t="shared" si="93"/>
        <v>0</v>
      </c>
      <c r="AG109" s="1">
        <f t="shared" si="93"/>
        <v>11.5</v>
      </c>
      <c r="AH109" s="58">
        <f t="shared" si="93"/>
        <v>13.5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25</v>
      </c>
      <c r="E110" s="1">
        <f>BY108</f>
        <v>25</v>
      </c>
      <c r="F110" s="1">
        <f>BY108</f>
        <v>25</v>
      </c>
      <c r="G110" s="1">
        <f>BY108</f>
        <v>25</v>
      </c>
      <c r="H110" s="1">
        <f>BY108</f>
        <v>25</v>
      </c>
      <c r="I110" s="1">
        <f>BY108</f>
        <v>25</v>
      </c>
      <c r="J110" s="58">
        <f>BY108</f>
        <v>25</v>
      </c>
      <c r="K110" s="2">
        <f>BZ108</f>
        <v>25</v>
      </c>
      <c r="L110" s="2">
        <f>BZ108</f>
        <v>25</v>
      </c>
      <c r="M110" s="2">
        <f>BZ108</f>
        <v>25</v>
      </c>
      <c r="N110" s="2">
        <f>BZ108</f>
        <v>25</v>
      </c>
      <c r="O110" s="2">
        <f>BZ108</f>
        <v>25</v>
      </c>
      <c r="P110" s="2">
        <f>BZ108</f>
        <v>25</v>
      </c>
      <c r="Q110" s="2">
        <f>BZ108</f>
        <v>25</v>
      </c>
      <c r="R110" s="2">
        <f>BZ108</f>
        <v>25</v>
      </c>
      <c r="S110" s="59">
        <f>BZ108</f>
        <v>25</v>
      </c>
      <c r="T110" s="3">
        <f>CA108</f>
        <v>24</v>
      </c>
      <c r="U110" s="3">
        <f>CA108</f>
        <v>24</v>
      </c>
      <c r="V110" s="3">
        <f>CA108</f>
        <v>24</v>
      </c>
      <c r="W110" s="60">
        <f>CA108</f>
        <v>24</v>
      </c>
      <c r="X110" s="8">
        <f>CB108</f>
        <v>25</v>
      </c>
      <c r="Y110" s="8">
        <f>CB108</f>
        <v>25</v>
      </c>
      <c r="Z110" s="57">
        <f>CB108</f>
        <v>25</v>
      </c>
      <c r="AA110" s="5">
        <f>CC108</f>
        <v>25</v>
      </c>
      <c r="AB110" s="5">
        <f>CC108</f>
        <v>25</v>
      </c>
      <c r="AC110" s="5">
        <f>CC108</f>
        <v>25</v>
      </c>
      <c r="AD110" s="5">
        <f>CC108</f>
        <v>25</v>
      </c>
      <c r="AE110" s="62">
        <f>CC108</f>
        <v>25</v>
      </c>
      <c r="AF110" s="6">
        <f>CD108</f>
        <v>25</v>
      </c>
      <c r="AG110" s="6">
        <f>CD108</f>
        <v>25</v>
      </c>
      <c r="AH110" s="63">
        <f>CD108</f>
        <v>25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174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1</v>
      </c>
    </row>
    <row r="112" spans="1:43" ht="12.75">
      <c r="A112" s="7"/>
      <c r="B112" s="7" t="s">
        <v>42</v>
      </c>
      <c r="C112" s="7"/>
      <c r="D112" s="47">
        <f>(D109/AR108)*100</f>
        <v>2</v>
      </c>
      <c r="E112" s="47">
        <f>(E109/BY108)*100</f>
        <v>20</v>
      </c>
      <c r="F112" s="47">
        <f>(F109/BY108)*100</f>
        <v>46</v>
      </c>
      <c r="G112" s="47">
        <f>(G109/BY108)*100</f>
        <v>46</v>
      </c>
      <c r="H112" s="47">
        <f>(H109/BY108)*100</f>
        <v>40</v>
      </c>
      <c r="I112" s="47">
        <f>(I109/BY108)*100</f>
        <v>42</v>
      </c>
      <c r="J112" s="47">
        <f>(J109/BY108)*100</f>
        <v>32</v>
      </c>
      <c r="K112" s="47">
        <f>(K109/BZ108)*100</f>
        <v>0</v>
      </c>
      <c r="L112" s="47">
        <f>(L109/BZ108)*100</f>
        <v>0</v>
      </c>
      <c r="M112" s="47">
        <f>(M109/BZ108)*100</f>
        <v>8</v>
      </c>
      <c r="N112" s="47">
        <f>(N109/BZ108)*100</f>
        <v>17</v>
      </c>
      <c r="O112" s="47">
        <f>(O109/BZ108)*100</f>
        <v>44.32</v>
      </c>
      <c r="P112" s="47">
        <f>(P109/BZ108)*100</f>
        <v>20.32</v>
      </c>
      <c r="Q112" s="47">
        <f>(Q109/BZ108)*100</f>
        <v>10.32</v>
      </c>
      <c r="R112" s="47">
        <f>(R109/BZ108)*100</f>
        <v>0</v>
      </c>
      <c r="S112" s="47">
        <f>(S109/BZ108)*100</f>
        <v>0</v>
      </c>
      <c r="T112" s="47">
        <f>(T109/CA108)*100</f>
        <v>0</v>
      </c>
      <c r="U112" s="47">
        <f>(U109/CA108)*100</f>
        <v>37.5</v>
      </c>
      <c r="V112" s="47">
        <f>(V109/CA108)*100</f>
        <v>50</v>
      </c>
      <c r="W112" s="47">
        <f>(W109/CA108)*100</f>
        <v>12.5</v>
      </c>
      <c r="X112" s="47">
        <f>(X109/CB108)*100</f>
        <v>30</v>
      </c>
      <c r="Y112" s="47">
        <f>(Y109/CB108)*100</f>
        <v>68</v>
      </c>
      <c r="Z112" s="47">
        <f>(Z109/CB108)*100</f>
        <v>2</v>
      </c>
      <c r="AA112" s="47">
        <f>(AA109/CC108)*100</f>
        <v>4</v>
      </c>
      <c r="AB112" s="47">
        <f>(AB109/CC108)*100</f>
        <v>54</v>
      </c>
      <c r="AC112" s="47">
        <f>(AC109/CC108)*100</f>
        <v>33.32</v>
      </c>
      <c r="AD112" s="47">
        <f>(AD109/CC108)*100</f>
        <v>7.32</v>
      </c>
      <c r="AE112" s="47">
        <f>(AE109/CC108)*100</f>
        <v>1.32</v>
      </c>
      <c r="AF112" s="47">
        <f>(AF109/CD108)*100</f>
        <v>0</v>
      </c>
      <c r="AG112" s="47">
        <f>(AG109/CD108)*100</f>
        <v>46</v>
      </c>
      <c r="AH112" s="47">
        <f>(AH109/CD108)*100</f>
        <v>54</v>
      </c>
      <c r="AP112" t="s">
        <v>55</v>
      </c>
      <c r="AQ112">
        <f>AQ108*7</f>
        <v>175</v>
      </c>
    </row>
    <row r="114" spans="42:43" ht="12.75">
      <c r="AP114" t="s">
        <v>57</v>
      </c>
      <c r="AQ114">
        <f>(AQ110-AQ111)/AQ112</f>
        <v>0.9885714285714285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2011-07-08T11:12:09Z</dcterms:modified>
  <cp:category/>
  <cp:version/>
  <cp:contentType/>
  <cp:contentStatus/>
</cp:coreProperties>
</file>